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Проект МПА об утверждении отчета за 2023 год\"/>
    </mc:Choice>
  </mc:AlternateContent>
  <bookViews>
    <workbookView xWindow="0" yWindow="0" windowWidth="19095" windowHeight="10860"/>
  </bookViews>
  <sheets>
    <sheet name="Доходы" sheetId="2" r:id="rId1"/>
  </sheets>
  <definedNames>
    <definedName name="_xlnm.Print_Titles" localSheetId="0">Доходы!$13:$15</definedName>
    <definedName name="_xlnm.Print_Area" localSheetId="0">Доходы!$A$1:$E$88</definedName>
  </definedNames>
  <calcPr calcId="162913"/>
</workbook>
</file>

<file path=xl/calcChain.xml><?xml version="1.0" encoding="utf-8"?>
<calcChain xmlns="http://schemas.openxmlformats.org/spreadsheetml/2006/main">
  <c r="D86" i="2" l="1"/>
  <c r="C86" i="2"/>
  <c r="D82" i="2"/>
  <c r="C82" i="2"/>
  <c r="D73" i="2"/>
  <c r="C73" i="2"/>
  <c r="C65" i="2"/>
  <c r="D62" i="2"/>
  <c r="C62" i="2"/>
  <c r="D57" i="2"/>
  <c r="C57" i="2"/>
  <c r="D52" i="2"/>
  <c r="C52" i="2"/>
  <c r="D48" i="2"/>
  <c r="C48" i="2"/>
  <c r="D45" i="2"/>
  <c r="C45" i="2"/>
  <c r="D43" i="2"/>
  <c r="C43" i="2"/>
  <c r="D36" i="2"/>
  <c r="C36" i="2"/>
  <c r="D41" i="2"/>
  <c r="C41" i="2"/>
  <c r="D32" i="2"/>
  <c r="C32" i="2"/>
  <c r="D29" i="2"/>
  <c r="C29" i="2"/>
  <c r="D21" i="2"/>
  <c r="C21" i="2"/>
  <c r="D19" i="2"/>
  <c r="C19" i="2"/>
  <c r="D17" i="2"/>
  <c r="C17" i="2"/>
  <c r="D26" i="2"/>
  <c r="C26" i="2"/>
  <c r="D61" i="2" l="1"/>
  <c r="D60" i="2" s="1"/>
  <c r="C61" i="2"/>
  <c r="C60" i="2" s="1"/>
  <c r="C34" i="2"/>
  <c r="C16" i="2" s="1"/>
  <c r="C88" i="2" s="1"/>
  <c r="D34" i="2"/>
  <c r="D16" i="2" s="1"/>
  <c r="D88" i="2" s="1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5" i="2"/>
  <c r="E36" i="2"/>
  <c r="E37" i="2"/>
  <c r="E38" i="2"/>
  <c r="E39" i="2"/>
  <c r="E40" i="2"/>
  <c r="E43" i="2"/>
  <c r="E44" i="2"/>
  <c r="E45" i="2"/>
  <c r="E46" i="2"/>
  <c r="E47" i="2"/>
  <c r="E48" i="2"/>
  <c r="E49" i="2"/>
  <c r="E50" i="2"/>
  <c r="E52" i="2"/>
  <c r="E53" i="2"/>
  <c r="E54" i="2"/>
  <c r="E55" i="2"/>
  <c r="E56" i="2"/>
  <c r="E57" i="2"/>
  <c r="E59" i="2"/>
  <c r="E60" i="2"/>
  <c r="E62" i="2"/>
  <c r="E63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3" i="2"/>
  <c r="E84" i="2"/>
  <c r="E85" i="2"/>
  <c r="E61" i="2" l="1"/>
  <c r="E16" i="2"/>
  <c r="E88" i="2"/>
  <c r="E34" i="2"/>
  <c r="E82" i="2"/>
</calcChain>
</file>

<file path=xl/sharedStrings.xml><?xml version="1.0" encoding="utf-8"?>
<sst xmlns="http://schemas.openxmlformats.org/spreadsheetml/2006/main" count="171" uniqueCount="163">
  <si>
    <t>Наименование 
показателя</t>
  </si>
  <si>
    <t>Код дохода по бюджетной классификации</t>
  </si>
  <si>
    <t>1</t>
  </si>
  <si>
    <t>3</t>
  </si>
  <si>
    <t>4</t>
  </si>
  <si>
    <t>5</t>
  </si>
  <si>
    <t>6</t>
  </si>
  <si>
    <t>х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</si>
  <si>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</si>
  <si>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</si>
  <si>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</si>
  <si>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</si>
  <si>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</si>
  <si>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</si>
  <si>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</si>
  <si>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</si>
  <si>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</si>
  <si>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</si>
  <si>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</si>
  <si>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</si>
  <si>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</si>
  <si>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</si>
  <si>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</si>
  <si>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</si>
  <si>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</si>
  <si>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</si>
  <si>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</si>
  <si>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</si>
  <si>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</si>
  <si>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</si>
  <si>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</si>
  <si>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</si>
  <si>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Земельный налог</t>
  </si>
  <si>
    <t xml:space="preserve"> 000 1060600000 0000 110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</si>
  <si>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</si>
  <si>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</si>
  <si>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</si>
  <si>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</si>
  <si>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</si>
  <si>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</si>
  <si>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</si>
  <si>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</si>
  <si>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</si>
  <si>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</si>
  <si>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</si>
  <si>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</si>
  <si>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</si>
  <si>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</si>
  <si>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</si>
  <si>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</si>
  <si>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</si>
  <si>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</si>
  <si>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</si>
  <si>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</si>
  <si>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</si>
  <si>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</si>
  <si>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</si>
  <si>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</si>
  <si>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</si>
  <si>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</si>
  <si>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</si>
  <si>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</si>
  <si>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</si>
  <si>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</si>
  <si>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</si>
  <si>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</si>
  <si>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</si>
  <si>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</si>
  <si>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</si>
  <si>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</si>
  <si>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Доходы от компенсации затрат государства</t>
  </si>
  <si>
    <t xml:space="preserve"> 000 1130200000 0000 130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</si>
  <si>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</si>
  <si>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</si>
  <si>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</si>
  <si>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</si>
  <si>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</si>
  <si>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</si>
  <si>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</si>
  <si>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</si>
  <si>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</si>
  <si>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</si>
  <si>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</si>
  <si>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</si>
  <si>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</si>
  <si>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</si>
  <si>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</si>
  <si>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</si>
  <si>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Платежи, уплачиваемые в целях возмещения вреда</t>
  </si>
  <si>
    <t xml:space="preserve"> 000 1161100001 0000 140</t>
  </si>
  <si>
    <t>ПРОЧИЕ НЕНАЛОГОВЫЕ ДОХОДЫ</t>
  </si>
  <si>
    <t xml:space="preserve"> 000 1170000000 0000 000</t>
  </si>
  <si>
    <t>Невыясненные поступления, зачисляемые в бюджеты муниципальных округов</t>
  </si>
  <si>
    <t xml:space="preserve"> 000 1170104014 0000 180</t>
  </si>
  <si>
    <t>Прочие неналоговые доходы бюджетов муниципальных округов</t>
  </si>
  <si>
    <t xml:space="preserve"> 000 1170504014 0000 180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</si>
  <si>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</si>
  <si>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</si>
  <si>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</si>
  <si>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</si>
  <si>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</si>
  <si>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</si>
  <si>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бюджетам на поддержку мер по обеспечению сбалансированности бюджетов</t>
  </si>
  <si>
    <t xml:space="preserve"> 000 2021500200 0000 150</t>
  </si>
  <si>
    <t>Прочие дотации бюджетам муниципальных округов</t>
  </si>
  <si>
    <t xml:space="preserve"> 000 2021999914 0000 150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</si>
  <si>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</si>
  <si>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</si>
  <si>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</si>
  <si>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 xml:space="preserve"> 000 2022030314 0000 150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</si>
  <si>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</si>
  <si>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</si>
  <si>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>Субсидии бюджетам муниципальных округов на развитие сети учреждений культурно-досугового типа</t>
  </si>
  <si>
    <t xml:space="preserve"> 000 2022551314 0000 150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</si>
  <si>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</si>
  <si>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</si>
  <si>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</si>
  <si>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</si>
  <si>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</si>
  <si>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</si>
  <si>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</si>
  <si>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</si>
  <si>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</si>
  <si>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</si>
  <si>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</si>
  <si>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</si>
  <si>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</si>
  <si>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</si>
  <si>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</si>
  <si>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</si>
  <si>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</si>
  <si>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</si>
  <si>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</si>
  <si>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</si>
  <si>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</si>
  <si>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</si>
  <si>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</si>
  <si>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</si>
  <si>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</si>
  <si>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</si>
  <si>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</si>
  <si>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</si>
  <si>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</si>
  <si>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</si>
  <si>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</si>
  <si>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</si>
  <si>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Прочие межбюджетные трансферты, передаваемые бюджетам муниципальных округов</t>
  </si>
  <si>
    <t xml:space="preserve"> 000 2024999914 0000 150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</si>
  <si>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</si>
  <si>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</si>
  <si>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</si>
  <si>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</si>
  <si>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Пограничного муниципального округа</t>
  </si>
  <si>
    <t>ВСЕГО ДОХОДОВ</t>
  </si>
  <si>
    <t>Утвержденный бюджет 2023 года</t>
  </si>
  <si>
    <t>Кассовое исполнение за 2023 год</t>
  </si>
  <si>
    <t>Процент исполнения к утвержденному бюджету                 2023 года</t>
  </si>
  <si>
    <t>-</t>
  </si>
  <si>
    <t>Приложение 1</t>
  </si>
  <si>
    <t>к муниципальному правовому акту</t>
  </si>
  <si>
    <t>(в рублях)</t>
  </si>
  <si>
    <t>Показатели доходов бюджета Пограничного муниципального округа за 2023 год по видам классификации доходов бюджета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</si>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</sst>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8">
    <xf numFmtId="0" fontId="0" fillId="0" borderId="0" xfId="0"/>
    <xf numFmtId="0" fontId="22" fillId="0" borderId="0" xfId="0" applyFont="1" applyFill="1" applyProtection="1">
      <protection locked="0"/>
    </xf>
    <xf numFmtId="0" fontId="23" fillId="0" borderId="0" xfId="0" applyFont="1" applyFill="1" applyProtection="1">
      <protection locked="0"/>
    </xf>
    <xf numFmtId="0" fontId="18" fillId="0" borderId="1" xfId="12" applyNumberFormat="1" applyFont="1" applyFill="1" applyProtection="1">
      <alignment horizontal="left"/>
    </xf>
    <xf numFmtId="0" fontId="18" fillId="0" borderId="1" xfId="13" applyNumberFormat="1" applyFont="1" applyFill="1" applyProtection="1">
      <alignment horizontal="center" vertical="top"/>
    </xf>
    <xf numFmtId="0" fontId="18" fillId="0" borderId="1" xfId="19" applyNumberFormat="1" applyFont="1" applyFill="1" applyProtection="1"/>
    <xf numFmtId="0" fontId="18" fillId="0" borderId="1" xfId="7" applyNumberFormat="1" applyFont="1" applyFill="1" applyProtection="1"/>
    <xf numFmtId="0" fontId="18" fillId="0" borderId="1" xfId="5" applyNumberFormat="1" applyFont="1" applyFill="1" applyProtection="1"/>
    <xf numFmtId="49" fontId="18" fillId="0" borderId="1" xfId="23" applyNumberFormat="1" applyFont="1" applyFill="1" applyAlignment="1" applyProtection="1">
      <alignment horizontal="right"/>
    </xf>
    <xf numFmtId="0" fontId="0" fillId="0" borderId="0" xfId="0" applyFill="1" applyProtection="1">
      <protection locked="0"/>
    </xf>
    <xf numFmtId="49" fontId="7" fillId="0" borderId="16" xfId="35" applyNumberFormat="1" applyFill="1" applyProtection="1">
      <alignment horizontal="center" vertical="center" wrapText="1"/>
    </xf>
    <xf numFmtId="49" fontId="7" fillId="0" borderId="27" xfId="35" applyNumberFormat="1" applyFill="1" applyBorder="1" applyProtection="1">
      <alignment horizontal="center" vertical="center" wrapText="1"/>
    </xf>
    <xf numFmtId="49" fontId="7" fillId="0" borderId="27" xfId="38" applyNumberFormat="1" applyFill="1" applyBorder="1" applyProtection="1">
      <alignment horizontal="center" vertical="center" wrapText="1"/>
    </xf>
    <xf numFmtId="0" fontId="19" fillId="0" borderId="24" xfId="53" applyNumberFormat="1" applyFont="1" applyFill="1" applyBorder="1" applyProtection="1">
      <alignment horizontal="left" wrapText="1" indent="2"/>
    </xf>
    <xf numFmtId="49" fontId="19" fillId="0" borderId="16" xfId="55" applyNumberFormat="1" applyFont="1" applyFill="1" applyBorder="1" applyProtection="1">
      <alignment horizontal="center"/>
    </xf>
    <xf numFmtId="4" fontId="19" fillId="0" borderId="16" xfId="42" applyNumberFormat="1" applyFont="1" applyFill="1" applyBorder="1" applyProtection="1">
      <alignment horizontal="right"/>
    </xf>
    <xf numFmtId="4" fontId="19" fillId="0" borderId="62" xfId="43" applyNumberFormat="1" applyFont="1" applyFill="1" applyBorder="1" applyProtection="1">
      <alignment horizontal="right"/>
    </xf>
    <xf numFmtId="0" fontId="7" fillId="0" borderId="24" xfId="53" applyNumberFormat="1" applyFill="1" applyBorder="1" applyProtection="1">
      <alignment horizontal="left" wrapText="1" indent="2"/>
    </xf>
    <xf numFmtId="49" fontId="7" fillId="0" borderId="16" xfId="55" applyNumberFormat="1" applyFill="1" applyBorder="1" applyProtection="1">
      <alignment horizontal="center"/>
    </xf>
    <xf numFmtId="4" fontId="7" fillId="0" borderId="16" xfId="42" applyNumberFormat="1" applyFill="1" applyBorder="1" applyProtection="1">
      <alignment horizontal="right"/>
    </xf>
    <xf numFmtId="4" fontId="20" fillId="0" borderId="62" xfId="43" applyNumberFormat="1" applyFont="1" applyFill="1" applyBorder="1" applyProtection="1">
      <alignment horizontal="right"/>
    </xf>
    <xf numFmtId="0" fontId="20" fillId="0" borderId="24" xfId="53" applyNumberFormat="1" applyFont="1" applyFill="1" applyBorder="1" applyProtection="1">
      <alignment horizontal="left" wrapText="1" indent="2"/>
    </xf>
    <xf numFmtId="49" fontId="20" fillId="0" borderId="16" xfId="55" applyNumberFormat="1" applyFont="1" applyFill="1" applyBorder="1" applyProtection="1">
      <alignment horizontal="center"/>
    </xf>
    <xf numFmtId="4" fontId="20" fillId="0" borderId="16" xfId="42" applyNumberFormat="1" applyFont="1" applyFill="1" applyBorder="1" applyProtection="1">
      <alignment horizontal="right"/>
    </xf>
    <xf numFmtId="0" fontId="0" fillId="0" borderId="0" xfId="0" applyFont="1" applyFill="1" applyProtection="1">
      <protection locked="0"/>
    </xf>
    <xf numFmtId="49" fontId="7" fillId="0" borderId="63" xfId="55" applyNumberFormat="1" applyFill="1" applyBorder="1" applyProtection="1">
      <alignment horizontal="center"/>
    </xf>
    <xf numFmtId="4" fontId="7" fillId="0" borderId="63" xfId="42" applyNumberFormat="1" applyFill="1" applyBorder="1" applyProtection="1">
      <alignment horizontal="right"/>
    </xf>
    <xf numFmtId="0" fontId="19" fillId="0" borderId="65" xfId="39" applyNumberFormat="1" applyFont="1" applyFill="1" applyBorder="1" applyAlignment="1" applyProtection="1">
      <alignment horizontal="left" wrapText="1"/>
    </xf>
    <xf numFmtId="49" fontId="19" fillId="0" borderId="61" xfId="41" applyNumberFormat="1" applyFont="1" applyFill="1" applyBorder="1" applyProtection="1">
      <alignment horizontal="center"/>
    </xf>
    <xf numFmtId="4" fontId="19" fillId="0" borderId="61" xfId="42" applyNumberFormat="1" applyFont="1" applyFill="1" applyBorder="1" applyProtection="1">
      <alignment horizontal="right"/>
    </xf>
    <xf numFmtId="4" fontId="19" fillId="0" borderId="64" xfId="43" applyNumberFormat="1" applyFont="1" applyFill="1" applyBorder="1" applyProtection="1">
      <alignment horizontal="right"/>
    </xf>
    <xf numFmtId="0" fontId="7" fillId="0" borderId="1" xfId="19" applyNumberFormat="1" applyFill="1" applyProtection="1"/>
    <xf numFmtId="0" fontId="7" fillId="0" borderId="1" xfId="57" applyNumberFormat="1" applyFill="1" applyBorder="1" applyProtection="1"/>
    <xf numFmtId="0" fontId="7" fillId="0" borderId="1" xfId="59" applyNumberFormat="1" applyFill="1" applyProtection="1"/>
    <xf numFmtId="0" fontId="5" fillId="0" borderId="1" xfId="7" applyNumberFormat="1" applyFill="1" applyProtection="1"/>
    <xf numFmtId="0" fontId="24" fillId="0" borderId="0" xfId="0" applyFont="1" applyFill="1" applyAlignment="1" applyProtection="1">
      <alignment horizontal="right"/>
      <protection locked="0"/>
    </xf>
    <xf numFmtId="0" fontId="18" fillId="0" borderId="1" xfId="2" applyNumberFormat="1" applyFont="1" applyFill="1" applyAlignment="1" applyProtection="1">
      <alignment horizontal="center"/>
    </xf>
    <xf numFmtId="0" fontId="18" fillId="0" borderId="1" xfId="12" applyNumberFormat="1" applyFont="1" applyFill="1" applyAlignment="1" applyProtection="1">
      <alignment horizontal="center"/>
    </xf>
    <xf numFmtId="0" fontId="23" fillId="0" borderId="0" xfId="0" applyFont="1" applyFill="1" applyAlignment="1"/>
    <xf numFmtId="0" fontId="17" fillId="0" borderId="1" xfId="1" applyNumberFormat="1" applyFont="1" applyFill="1" applyBorder="1" applyAlignment="1" applyProtection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/>
    <xf numFmtId="49" fontId="20" fillId="0" borderId="27" xfId="35" applyNumberFormat="1" applyFont="1" applyFill="1" applyBorder="1" applyAlignment="1" applyProtection="1">
      <alignment horizontal="center" vertical="center" wrapText="1"/>
    </xf>
    <xf numFmtId="49" fontId="20" fillId="0" borderId="18" xfId="35" applyNumberFormat="1" applyFont="1" applyFill="1" applyBorder="1" applyAlignment="1" applyProtection="1">
      <alignment horizontal="center" vertical="center" wrapText="1"/>
    </xf>
    <xf numFmtId="49" fontId="20" fillId="0" borderId="16" xfId="35" applyNumberFormat="1" applyFont="1" applyFill="1" applyProtection="1">
      <alignment horizontal="center" vertical="center" wrapText="1"/>
    </xf>
    <xf numFmtId="49" fontId="20" fillId="0" borderId="16" xfId="35" applyFont="1" applyFill="1">
      <alignment horizontal="center" vertical="center" wrapText="1"/>
    </xf>
    <xf numFmtId="49" fontId="20" fillId="0" borderId="60" xfId="37" applyNumberFormat="1" applyFont="1" applyFill="1" applyBorder="1" applyAlignment="1" applyProtection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view="pageBreakPreview" zoomScale="110" zoomScaleNormal="110" zoomScaleSheetLayoutView="110" zoomScalePageLayoutView="70" workbookViewId="0">
      <selection activeCell="E7" sqref="E7"/>
    </sheetView>
  </sheetViews>
  <sheetFormatPr defaultColWidth="8.5703125" defaultRowHeight="15" x14ac:dyDescent="0.25"/>
  <cols>
    <col min="1" max="1" width="50.85546875" style="9" customWidth="1"/>
    <col min="2" max="2" width="19.28515625" style="9" customWidth="1"/>
    <col min="3" max="3" width="13.42578125" style="9" customWidth="1"/>
    <col min="4" max="4" width="18.5703125" style="9" customWidth="1"/>
    <col min="5" max="5" width="12" style="9" customWidth="1"/>
    <col min="6" max="16384" width="8.5703125" style="9"/>
  </cols>
  <sheetData>
    <row r="1" spans="1:5" s="2" customFormat="1" ht="17.100000000000001" customHeight="1" x14ac:dyDescent="0.2">
      <c r="A1" s="1"/>
      <c r="B1" s="1"/>
      <c r="C1" s="1"/>
      <c r="D1" s="1" t="s">
        <v>158</v>
      </c>
    </row>
    <row r="2" spans="1:5" s="2" customFormat="1" ht="17.100000000000001" customHeight="1" x14ac:dyDescent="0.2">
      <c r="A2" s="1"/>
      <c r="B2" s="1"/>
      <c r="C2" s="1"/>
      <c r="D2" s="1" t="s">
        <v>159</v>
      </c>
    </row>
    <row r="3" spans="1:5" s="2" customFormat="1" ht="14.1" customHeight="1" x14ac:dyDescent="0.2">
      <c r="A3" s="1"/>
      <c r="B3" s="1"/>
      <c r="C3" s="1"/>
      <c r="D3" s="1" t="s">
        <v>152</v>
      </c>
    </row>
    <row r="4" spans="1:5" s="2" customFormat="1" ht="14.1" customHeight="1" x14ac:dyDescent="0.2">
      <c r="A4" s="1"/>
      <c r="B4" s="1"/>
      <c r="C4" s="1"/>
      <c r="E4" s="35" t="s">
        <v>162</v>
      </c>
    </row>
    <row r="5" spans="1:5" s="2" customFormat="1" ht="14.1" customHeight="1" x14ac:dyDescent="0.2">
      <c r="A5" s="1"/>
      <c r="B5" s="1"/>
      <c r="C5" s="1"/>
    </row>
    <row r="6" spans="1:5" s="2" customFormat="1" ht="15.2" customHeight="1" x14ac:dyDescent="0.2">
      <c r="A6" s="1"/>
      <c r="B6" s="1"/>
      <c r="C6" s="1"/>
    </row>
    <row r="7" spans="1:5" s="2" customFormat="1" ht="15.2" customHeight="1" x14ac:dyDescent="0.2">
      <c r="A7" s="3"/>
      <c r="B7" s="4"/>
      <c r="C7" s="4"/>
    </row>
    <row r="8" spans="1:5" s="2" customFormat="1" ht="14.1" customHeight="1" x14ac:dyDescent="0.2">
      <c r="A8" s="5"/>
      <c r="B8" s="36"/>
      <c r="C8" s="36"/>
    </row>
    <row r="9" spans="1:5" s="2" customFormat="1" ht="14.1" customHeight="1" x14ac:dyDescent="0.2">
      <c r="A9" s="37" t="s">
        <v>161</v>
      </c>
      <c r="B9" s="37"/>
      <c r="C9" s="37"/>
      <c r="D9" s="38"/>
      <c r="E9" s="38"/>
    </row>
    <row r="10" spans="1:5" s="2" customFormat="1" ht="8.25" customHeight="1" x14ac:dyDescent="0.2">
      <c r="A10" s="6"/>
      <c r="B10" s="6"/>
      <c r="C10" s="6"/>
    </row>
    <row r="11" spans="1:5" s="2" customFormat="1" ht="8.25" customHeight="1" x14ac:dyDescent="0.2">
      <c r="A11" s="7"/>
      <c r="B11" s="7"/>
      <c r="C11" s="7"/>
    </row>
    <row r="12" spans="1:5" s="2" customFormat="1" ht="9" customHeight="1" x14ac:dyDescent="0.2">
      <c r="A12" s="39"/>
      <c r="B12" s="40"/>
      <c r="C12" s="40"/>
      <c r="D12" s="41"/>
      <c r="E12" s="8" t="s">
        <v>160</v>
      </c>
    </row>
    <row r="13" spans="1:5" ht="11.45" customHeight="1" x14ac:dyDescent="0.25">
      <c r="A13" s="44" t="s">
        <v>0</v>
      </c>
      <c r="B13" s="44" t="s">
        <v>1</v>
      </c>
      <c r="C13" s="42" t="s">
        <v>154</v>
      </c>
      <c r="D13" s="42" t="s">
        <v>155</v>
      </c>
      <c r="E13" s="46" t="s">
        <v>156</v>
      </c>
    </row>
    <row r="14" spans="1:5" ht="140.44999999999999" customHeight="1" x14ac:dyDescent="0.25">
      <c r="A14" s="45"/>
      <c r="B14" s="45"/>
      <c r="C14" s="43"/>
      <c r="D14" s="43"/>
      <c r="E14" s="47"/>
    </row>
    <row r="15" spans="1:5" ht="11.45" customHeight="1" x14ac:dyDescent="0.25">
      <c r="A15" s="10" t="s">
        <v>2</v>
      </c>
      <c r="B15" s="11" t="s">
        <v>3</v>
      </c>
      <c r="C15" s="12" t="s">
        <v>4</v>
      </c>
      <c r="D15" s="12" t="s">
        <v>5</v>
      </c>
      <c r="E15" s="12" t="s">
        <v>6</v>
      </c>
    </row>
    <row r="16" spans="1:5" x14ac:dyDescent="0.25">
      <c r="A16" s="13" t="s">
        <v>8</v>
      </c>
      <c r="B16" s="14" t="s">
        <v>9</v>
      </c>
      <c r="C16" s="15">
        <f>C17+C19+C21+C26+C29+C32+C34+C43+C45+C48+C52+C57</f>
        <v>438680990</v>
      </c>
      <c r="D16" s="15">
        <f>D17+D19+D21+D26+D29+D32+D34+D43+D45+D48+D52+D57</f>
        <v>620651579.4000001</v>
      </c>
      <c r="E16" s="16">
        <f>D16/C16*100</f>
        <v>141.48130271156728</v>
      </c>
    </row>
    <row r="17" spans="1:5" x14ac:dyDescent="0.25">
      <c r="A17" s="17" t="s">
        <v>10</v>
      </c>
      <c r="B17" s="18" t="s">
        <v>11</v>
      </c>
      <c r="C17" s="19">
        <f>C18</f>
        <v>383951101</v>
      </c>
      <c r="D17" s="19">
        <f>D18</f>
        <v>552925870.24000001</v>
      </c>
      <c r="E17" s="20">
        <f t="shared" ref="E17:E40" si="0">D17/C17*100</f>
        <v>144.00945037008762</v>
      </c>
    </row>
    <row r="18" spans="1:5" x14ac:dyDescent="0.25">
      <c r="A18" s="17" t="s">
        <v>12</v>
      </c>
      <c r="B18" s="18" t="s">
        <v>13</v>
      </c>
      <c r="C18" s="19">
        <v>383951101</v>
      </c>
      <c r="D18" s="19">
        <v>552925870.24000001</v>
      </c>
      <c r="E18" s="20">
        <f t="shared" si="0"/>
        <v>144.00945037008762</v>
      </c>
    </row>
    <row r="19" spans="1:5" ht="30.75" customHeight="1" x14ac:dyDescent="0.25">
      <c r="A19" s="17" t="s">
        <v>14</v>
      </c>
      <c r="B19" s="18" t="s">
        <v>15</v>
      </c>
      <c r="C19" s="19">
        <f>C20</f>
        <v>10176710</v>
      </c>
      <c r="D19" s="19">
        <f>D20</f>
        <v>12138661.83</v>
      </c>
      <c r="E19" s="20">
        <f t="shared" si="0"/>
        <v>119.27884188504929</v>
      </c>
    </row>
    <row r="20" spans="1:5" ht="27" customHeight="1" x14ac:dyDescent="0.25">
      <c r="A20" s="17" t="s">
        <v>16</v>
      </c>
      <c r="B20" s="18" t="s">
        <v>17</v>
      </c>
      <c r="C20" s="19">
        <v>10176710</v>
      </c>
      <c r="D20" s="19">
        <v>12138661.83</v>
      </c>
      <c r="E20" s="20">
        <f t="shared" si="0"/>
        <v>119.27884188504929</v>
      </c>
    </row>
    <row r="21" spans="1:5" x14ac:dyDescent="0.25">
      <c r="A21" s="17" t="s">
        <v>18</v>
      </c>
      <c r="B21" s="18" t="s">
        <v>19</v>
      </c>
      <c r="C21" s="19">
        <f>C22+C23+C24+C25</f>
        <v>5303000</v>
      </c>
      <c r="D21" s="19">
        <f>D22+D23+D24+D25</f>
        <v>2026422.77</v>
      </c>
      <c r="E21" s="20">
        <f t="shared" si="0"/>
        <v>38.212762021497262</v>
      </c>
    </row>
    <row r="22" spans="1:5" ht="23.25" x14ac:dyDescent="0.25">
      <c r="A22" s="17" t="s">
        <v>20</v>
      </c>
      <c r="B22" s="18" t="s">
        <v>21</v>
      </c>
      <c r="C22" s="19">
        <v>693000</v>
      </c>
      <c r="D22" s="19">
        <v>967934.53</v>
      </c>
      <c r="E22" s="20">
        <f t="shared" si="0"/>
        <v>139.67309235209234</v>
      </c>
    </row>
    <row r="23" spans="1:5" ht="23.25" x14ac:dyDescent="0.25">
      <c r="A23" s="17" t="s">
        <v>22</v>
      </c>
      <c r="B23" s="18" t="s">
        <v>23</v>
      </c>
      <c r="C23" s="19">
        <v>0</v>
      </c>
      <c r="D23" s="19">
        <v>-43957.93</v>
      </c>
      <c r="E23" s="20" t="s">
        <v>157</v>
      </c>
    </row>
    <row r="24" spans="1:5" x14ac:dyDescent="0.25">
      <c r="A24" s="17" t="s">
        <v>24</v>
      </c>
      <c r="B24" s="18" t="s">
        <v>25</v>
      </c>
      <c r="C24" s="19">
        <v>165000</v>
      </c>
      <c r="D24" s="19">
        <v>-1449683.75</v>
      </c>
      <c r="E24" s="20">
        <f t="shared" si="0"/>
        <v>-878.59621212121203</v>
      </c>
    </row>
    <row r="25" spans="1:5" ht="23.25" x14ac:dyDescent="0.25">
      <c r="A25" s="17" t="s">
        <v>26</v>
      </c>
      <c r="B25" s="18" t="s">
        <v>27</v>
      </c>
      <c r="C25" s="19">
        <v>4445000</v>
      </c>
      <c r="D25" s="19">
        <v>2552129.92</v>
      </c>
      <c r="E25" s="20">
        <f t="shared" si="0"/>
        <v>57.41574623172103</v>
      </c>
    </row>
    <row r="26" spans="1:5" x14ac:dyDescent="0.25">
      <c r="A26" s="17" t="s">
        <v>28</v>
      </c>
      <c r="B26" s="18" t="s">
        <v>29</v>
      </c>
      <c r="C26" s="19">
        <f>C27+C28</f>
        <v>10613000</v>
      </c>
      <c r="D26" s="19">
        <f>D27+D28</f>
        <v>11951340.74</v>
      </c>
      <c r="E26" s="20">
        <f t="shared" si="0"/>
        <v>112.61039046452464</v>
      </c>
    </row>
    <row r="27" spans="1:5" x14ac:dyDescent="0.25">
      <c r="A27" s="17" t="s">
        <v>30</v>
      </c>
      <c r="B27" s="18" t="s">
        <v>31</v>
      </c>
      <c r="C27" s="19">
        <v>2634000</v>
      </c>
      <c r="D27" s="19">
        <v>2810658.83</v>
      </c>
      <c r="E27" s="20">
        <f t="shared" si="0"/>
        <v>106.70686522399393</v>
      </c>
    </row>
    <row r="28" spans="1:5" x14ac:dyDescent="0.25">
      <c r="A28" s="17" t="s">
        <v>32</v>
      </c>
      <c r="B28" s="18" t="s">
        <v>33</v>
      </c>
      <c r="C28" s="19">
        <v>7979000</v>
      </c>
      <c r="D28" s="19">
        <v>9140681.9100000001</v>
      </c>
      <c r="E28" s="20">
        <f t="shared" si="0"/>
        <v>114.55924188494799</v>
      </c>
    </row>
    <row r="29" spans="1:5" x14ac:dyDescent="0.25">
      <c r="A29" s="17" t="s">
        <v>34</v>
      </c>
      <c r="B29" s="18" t="s">
        <v>35</v>
      </c>
      <c r="C29" s="19">
        <f>C30+C31</f>
        <v>2000000</v>
      </c>
      <c r="D29" s="19">
        <f>D30+D31</f>
        <v>2294683.9500000002</v>
      </c>
      <c r="E29" s="20">
        <f t="shared" si="0"/>
        <v>114.73419750000001</v>
      </c>
    </row>
    <row r="30" spans="1:5" ht="23.25" x14ac:dyDescent="0.25">
      <c r="A30" s="17" t="s">
        <v>36</v>
      </c>
      <c r="B30" s="18" t="s">
        <v>37</v>
      </c>
      <c r="C30" s="19">
        <v>2000000</v>
      </c>
      <c r="D30" s="19">
        <v>2292083.9500000002</v>
      </c>
      <c r="E30" s="20">
        <f t="shared" si="0"/>
        <v>114.60419750000001</v>
      </c>
    </row>
    <row r="31" spans="1:5" ht="34.5" x14ac:dyDescent="0.25">
      <c r="A31" s="17" t="s">
        <v>38</v>
      </c>
      <c r="B31" s="18" t="s">
        <v>39</v>
      </c>
      <c r="C31" s="19">
        <v>0</v>
      </c>
      <c r="D31" s="19">
        <v>2600</v>
      </c>
      <c r="E31" s="20" t="s">
        <v>157</v>
      </c>
    </row>
    <row r="32" spans="1:5" ht="27.75" customHeight="1" x14ac:dyDescent="0.25">
      <c r="A32" s="17" t="s">
        <v>40</v>
      </c>
      <c r="B32" s="18" t="s">
        <v>41</v>
      </c>
      <c r="C32" s="19">
        <f>C33</f>
        <v>0</v>
      </c>
      <c r="D32" s="19">
        <f>D33</f>
        <v>0.06</v>
      </c>
      <c r="E32" s="20" t="s">
        <v>157</v>
      </c>
    </row>
    <row r="33" spans="1:5" x14ac:dyDescent="0.25">
      <c r="A33" s="17" t="s">
        <v>42</v>
      </c>
      <c r="B33" s="18" t="s">
        <v>43</v>
      </c>
      <c r="C33" s="19">
        <v>0</v>
      </c>
      <c r="D33" s="19">
        <v>0.06</v>
      </c>
      <c r="E33" s="20" t="s">
        <v>157</v>
      </c>
    </row>
    <row r="34" spans="1:5" ht="26.25" customHeight="1" x14ac:dyDescent="0.25">
      <c r="A34" s="17" t="s">
        <v>44</v>
      </c>
      <c r="B34" s="18" t="s">
        <v>45</v>
      </c>
      <c r="C34" s="19">
        <f>C35+C36+C41</f>
        <v>17140019</v>
      </c>
      <c r="D34" s="19">
        <f>D35+D36+D41</f>
        <v>22283159.060000002</v>
      </c>
      <c r="E34" s="20">
        <f t="shared" si="0"/>
        <v>130.00661819569746</v>
      </c>
    </row>
    <row r="35" spans="1:5" ht="57" x14ac:dyDescent="0.25">
      <c r="A35" s="17" t="s">
        <v>46</v>
      </c>
      <c r="B35" s="18" t="s">
        <v>47</v>
      </c>
      <c r="C35" s="19">
        <v>101439</v>
      </c>
      <c r="D35" s="19">
        <v>101438.94</v>
      </c>
      <c r="E35" s="20">
        <f t="shared" si="0"/>
        <v>99.999940851151919</v>
      </c>
    </row>
    <row r="36" spans="1:5" ht="68.25" x14ac:dyDescent="0.25">
      <c r="A36" s="17" t="s">
        <v>48</v>
      </c>
      <c r="B36" s="18" t="s">
        <v>49</v>
      </c>
      <c r="C36" s="19">
        <f>C37+C38+C39+C40</f>
        <v>17038580</v>
      </c>
      <c r="D36" s="19">
        <f>D37+D38+D39+D40</f>
        <v>22174445.960000001</v>
      </c>
      <c r="E36" s="20">
        <f t="shared" si="0"/>
        <v>130.1425703315652</v>
      </c>
    </row>
    <row r="37" spans="1:5" ht="57" x14ac:dyDescent="0.25">
      <c r="A37" s="17" t="s">
        <v>50</v>
      </c>
      <c r="B37" s="18" t="s">
        <v>51</v>
      </c>
      <c r="C37" s="19">
        <v>8000000</v>
      </c>
      <c r="D37" s="19">
        <v>10899922.060000001</v>
      </c>
      <c r="E37" s="20">
        <f t="shared" si="0"/>
        <v>136.24902574999999</v>
      </c>
    </row>
    <row r="38" spans="1:5" ht="57" x14ac:dyDescent="0.25">
      <c r="A38" s="17" t="s">
        <v>52</v>
      </c>
      <c r="B38" s="18" t="s">
        <v>53</v>
      </c>
      <c r="C38" s="19">
        <v>4298860</v>
      </c>
      <c r="D38" s="19">
        <v>4607797.8600000003</v>
      </c>
      <c r="E38" s="20">
        <f t="shared" si="0"/>
        <v>107.1865066552528</v>
      </c>
    </row>
    <row r="39" spans="1:5" ht="68.25" x14ac:dyDescent="0.25">
      <c r="A39" s="17" t="s">
        <v>54</v>
      </c>
      <c r="B39" s="18" t="s">
        <v>55</v>
      </c>
      <c r="C39" s="19">
        <v>120000</v>
      </c>
      <c r="D39" s="19">
        <v>80000</v>
      </c>
      <c r="E39" s="20">
        <f t="shared" si="0"/>
        <v>66.666666666666657</v>
      </c>
    </row>
    <row r="40" spans="1:5" ht="34.5" x14ac:dyDescent="0.25">
      <c r="A40" s="17" t="s">
        <v>56</v>
      </c>
      <c r="B40" s="18" t="s">
        <v>57</v>
      </c>
      <c r="C40" s="19">
        <v>4619720</v>
      </c>
      <c r="D40" s="19">
        <v>6586726.04</v>
      </c>
      <c r="E40" s="20">
        <f t="shared" si="0"/>
        <v>142.57846882495042</v>
      </c>
    </row>
    <row r="41" spans="1:5" ht="68.25" x14ac:dyDescent="0.25">
      <c r="A41" s="17" t="s">
        <v>58</v>
      </c>
      <c r="B41" s="18" t="s">
        <v>59</v>
      </c>
      <c r="C41" s="19">
        <f>C42</f>
        <v>0</v>
      </c>
      <c r="D41" s="19">
        <f>D42</f>
        <v>7274.16</v>
      </c>
      <c r="E41" s="20" t="s">
        <v>157</v>
      </c>
    </row>
    <row r="42" spans="1:5" ht="68.25" x14ac:dyDescent="0.25">
      <c r="A42" s="17" t="s">
        <v>60</v>
      </c>
      <c r="B42" s="18" t="s">
        <v>61</v>
      </c>
      <c r="C42" s="19">
        <v>0</v>
      </c>
      <c r="D42" s="19">
        <v>7274.16</v>
      </c>
      <c r="E42" s="20" t="s">
        <v>157</v>
      </c>
    </row>
    <row r="43" spans="1:5" x14ac:dyDescent="0.25">
      <c r="A43" s="17" t="s">
        <v>62</v>
      </c>
      <c r="B43" s="18" t="s">
        <v>63</v>
      </c>
      <c r="C43" s="19">
        <f>C44</f>
        <v>160000</v>
      </c>
      <c r="D43" s="19">
        <f>D44</f>
        <v>194315.61</v>
      </c>
      <c r="E43" s="20">
        <f t="shared" ref="E43:E62" si="1">D43/C43*100</f>
        <v>121.44725625</v>
      </c>
    </row>
    <row r="44" spans="1:5" x14ac:dyDescent="0.25">
      <c r="A44" s="17" t="s">
        <v>64</v>
      </c>
      <c r="B44" s="18" t="s">
        <v>65</v>
      </c>
      <c r="C44" s="19">
        <v>160000</v>
      </c>
      <c r="D44" s="19">
        <v>194315.61</v>
      </c>
      <c r="E44" s="20">
        <f t="shared" si="1"/>
        <v>121.44725625</v>
      </c>
    </row>
    <row r="45" spans="1:5" ht="27.75" customHeight="1" x14ac:dyDescent="0.25">
      <c r="A45" s="17" t="s">
        <v>66</v>
      </c>
      <c r="B45" s="18" t="s">
        <v>67</v>
      </c>
      <c r="C45" s="19">
        <f>C46+C47</f>
        <v>4221750</v>
      </c>
      <c r="D45" s="19">
        <f>D46+D47</f>
        <v>4649814.41</v>
      </c>
      <c r="E45" s="20">
        <f t="shared" si="1"/>
        <v>110.13950162847162</v>
      </c>
    </row>
    <row r="46" spans="1:5" x14ac:dyDescent="0.25">
      <c r="A46" s="17" t="s">
        <v>68</v>
      </c>
      <c r="B46" s="18" t="s">
        <v>69</v>
      </c>
      <c r="C46" s="19">
        <v>1741750</v>
      </c>
      <c r="D46" s="19">
        <v>2113160</v>
      </c>
      <c r="E46" s="20">
        <f t="shared" si="1"/>
        <v>121.32395579158893</v>
      </c>
    </row>
    <row r="47" spans="1:5" x14ac:dyDescent="0.25">
      <c r="A47" s="17" t="s">
        <v>70</v>
      </c>
      <c r="B47" s="18" t="s">
        <v>71</v>
      </c>
      <c r="C47" s="19">
        <v>2480000</v>
      </c>
      <c r="D47" s="19">
        <v>2536654.41</v>
      </c>
      <c r="E47" s="20">
        <f t="shared" si="1"/>
        <v>102.28445201612904</v>
      </c>
    </row>
    <row r="48" spans="1:5" ht="27.75" customHeight="1" x14ac:dyDescent="0.25">
      <c r="A48" s="17" t="s">
        <v>72</v>
      </c>
      <c r="B48" s="18" t="s">
        <v>73</v>
      </c>
      <c r="C48" s="19">
        <f>C49+C50+C51</f>
        <v>4240930</v>
      </c>
      <c r="D48" s="19">
        <f>D49+D50+D51</f>
        <v>10018056.039999999</v>
      </c>
      <c r="E48" s="20">
        <f t="shared" si="1"/>
        <v>236.22309351958174</v>
      </c>
    </row>
    <row r="49" spans="1:5" ht="68.25" x14ac:dyDescent="0.25">
      <c r="A49" s="17" t="s">
        <v>74</v>
      </c>
      <c r="B49" s="18" t="s">
        <v>75</v>
      </c>
      <c r="C49" s="19">
        <v>1438230</v>
      </c>
      <c r="D49" s="19">
        <v>1212029.19</v>
      </c>
      <c r="E49" s="20">
        <f t="shared" si="1"/>
        <v>84.27227842556475</v>
      </c>
    </row>
    <row r="50" spans="1:5" ht="23.25" x14ac:dyDescent="0.25">
      <c r="A50" s="17" t="s">
        <v>76</v>
      </c>
      <c r="B50" s="18" t="s">
        <v>77</v>
      </c>
      <c r="C50" s="19">
        <v>2802700</v>
      </c>
      <c r="D50" s="19">
        <v>8638665.3699999992</v>
      </c>
      <c r="E50" s="20">
        <f t="shared" si="1"/>
        <v>308.22654476040958</v>
      </c>
    </row>
    <row r="51" spans="1:5" ht="57" x14ac:dyDescent="0.25">
      <c r="A51" s="17" t="s">
        <v>78</v>
      </c>
      <c r="B51" s="18" t="s">
        <v>79</v>
      </c>
      <c r="C51" s="19">
        <v>0</v>
      </c>
      <c r="D51" s="19">
        <v>167361.48000000001</v>
      </c>
      <c r="E51" s="20" t="s">
        <v>157</v>
      </c>
    </row>
    <row r="52" spans="1:5" x14ac:dyDescent="0.25">
      <c r="A52" s="17" t="s">
        <v>80</v>
      </c>
      <c r="B52" s="18" t="s">
        <v>81</v>
      </c>
      <c r="C52" s="19">
        <f>C53+C54+C55+C56</f>
        <v>784480</v>
      </c>
      <c r="D52" s="19">
        <f>D53+D54+D55+D56</f>
        <v>2115835.4900000002</v>
      </c>
      <c r="E52" s="20">
        <f t="shared" si="1"/>
        <v>269.71184606363454</v>
      </c>
    </row>
    <row r="53" spans="1:5" ht="34.5" x14ac:dyDescent="0.25">
      <c r="A53" s="17" t="s">
        <v>82</v>
      </c>
      <c r="B53" s="18" t="s">
        <v>83</v>
      </c>
      <c r="C53" s="19">
        <v>233950</v>
      </c>
      <c r="D53" s="19">
        <v>356054.95</v>
      </c>
      <c r="E53" s="20">
        <f t="shared" si="1"/>
        <v>152.19275486215005</v>
      </c>
    </row>
    <row r="54" spans="1:5" ht="34.5" x14ac:dyDescent="0.25">
      <c r="A54" s="17" t="s">
        <v>84</v>
      </c>
      <c r="B54" s="18" t="s">
        <v>85</v>
      </c>
      <c r="C54" s="19">
        <v>71240</v>
      </c>
      <c r="D54" s="19">
        <v>62485.21</v>
      </c>
      <c r="E54" s="20">
        <f t="shared" si="1"/>
        <v>87.710850645704667</v>
      </c>
    </row>
    <row r="55" spans="1:5" ht="90.75" x14ac:dyDescent="0.25">
      <c r="A55" s="17" t="s">
        <v>86</v>
      </c>
      <c r="B55" s="18" t="s">
        <v>87</v>
      </c>
      <c r="C55" s="19">
        <v>478510</v>
      </c>
      <c r="D55" s="19">
        <v>1605087.12</v>
      </c>
      <c r="E55" s="20">
        <f t="shared" si="1"/>
        <v>335.43439426553266</v>
      </c>
    </row>
    <row r="56" spans="1:5" x14ac:dyDescent="0.25">
      <c r="A56" s="17" t="s">
        <v>88</v>
      </c>
      <c r="B56" s="18" t="s">
        <v>89</v>
      </c>
      <c r="C56" s="19">
        <v>780</v>
      </c>
      <c r="D56" s="19">
        <v>92208.21</v>
      </c>
      <c r="E56" s="20">
        <f t="shared" si="1"/>
        <v>11821.565384615385</v>
      </c>
    </row>
    <row r="57" spans="1:5" x14ac:dyDescent="0.25">
      <c r="A57" s="17" t="s">
        <v>90</v>
      </c>
      <c r="B57" s="18" t="s">
        <v>91</v>
      </c>
      <c r="C57" s="19">
        <f>C58+C59</f>
        <v>90000</v>
      </c>
      <c r="D57" s="19">
        <f>D58+D59</f>
        <v>53419.199999999997</v>
      </c>
      <c r="E57" s="20">
        <f t="shared" si="1"/>
        <v>59.354666666666667</v>
      </c>
    </row>
    <row r="58" spans="1:5" ht="23.25" x14ac:dyDescent="0.25">
      <c r="A58" s="17" t="s">
        <v>92</v>
      </c>
      <c r="B58" s="18" t="s">
        <v>93</v>
      </c>
      <c r="C58" s="19">
        <v>0</v>
      </c>
      <c r="D58" s="19">
        <v>-43481</v>
      </c>
      <c r="E58" s="20" t="s">
        <v>157</v>
      </c>
    </row>
    <row r="59" spans="1:5" ht="23.25" x14ac:dyDescent="0.25">
      <c r="A59" s="17" t="s">
        <v>94</v>
      </c>
      <c r="B59" s="18" t="s">
        <v>95</v>
      </c>
      <c r="C59" s="19">
        <v>90000</v>
      </c>
      <c r="D59" s="19">
        <v>96900.2</v>
      </c>
      <c r="E59" s="20">
        <f t="shared" si="1"/>
        <v>107.66688888888889</v>
      </c>
    </row>
    <row r="60" spans="1:5" x14ac:dyDescent="0.25">
      <c r="A60" s="13" t="s">
        <v>96</v>
      </c>
      <c r="B60" s="14" t="s">
        <v>97</v>
      </c>
      <c r="C60" s="15">
        <f>C61+C86</f>
        <v>573615583.40999985</v>
      </c>
      <c r="D60" s="15">
        <f>D61+D86</f>
        <v>553163698.81000006</v>
      </c>
      <c r="E60" s="16">
        <f t="shared" si="1"/>
        <v>96.434566076741064</v>
      </c>
    </row>
    <row r="61" spans="1:5" ht="23.25" x14ac:dyDescent="0.25">
      <c r="A61" s="17" t="s">
        <v>98</v>
      </c>
      <c r="B61" s="18" t="s">
        <v>99</v>
      </c>
      <c r="C61" s="19">
        <f>C62+C65+C73+C82</f>
        <v>573615583.40999985</v>
      </c>
      <c r="D61" s="19">
        <f>D62+D65+D73+D82</f>
        <v>560914546.22000003</v>
      </c>
      <c r="E61" s="20">
        <f t="shared" si="1"/>
        <v>97.785792862443628</v>
      </c>
    </row>
    <row r="62" spans="1:5" ht="23.25" x14ac:dyDescent="0.25">
      <c r="A62" s="17" t="s">
        <v>100</v>
      </c>
      <c r="B62" s="18" t="s">
        <v>101</v>
      </c>
      <c r="C62" s="19">
        <f>C63+C64</f>
        <v>25058269.640000001</v>
      </c>
      <c r="D62" s="19">
        <f>D63+D64</f>
        <v>26804269.640000001</v>
      </c>
      <c r="E62" s="20">
        <f t="shared" si="1"/>
        <v>106.96775964615249</v>
      </c>
    </row>
    <row r="63" spans="1:5" ht="23.25" x14ac:dyDescent="0.25">
      <c r="A63" s="17" t="s">
        <v>102</v>
      </c>
      <c r="B63" s="18" t="s">
        <v>103</v>
      </c>
      <c r="C63" s="19">
        <v>25058269.640000001</v>
      </c>
      <c r="D63" s="19">
        <v>25058269.640000001</v>
      </c>
      <c r="E63" s="20">
        <f t="shared" ref="E63:E88" si="2">D63/C63*100</f>
        <v>100</v>
      </c>
    </row>
    <row r="64" spans="1:5" x14ac:dyDescent="0.25">
      <c r="A64" s="17" t="s">
        <v>104</v>
      </c>
      <c r="B64" s="18" t="s">
        <v>105</v>
      </c>
      <c r="C64" s="19">
        <v>0</v>
      </c>
      <c r="D64" s="19">
        <v>1746000</v>
      </c>
      <c r="E64" s="20" t="s">
        <v>157</v>
      </c>
    </row>
    <row r="65" spans="1:5" s="24" customFormat="1" ht="23.25" x14ac:dyDescent="0.25">
      <c r="A65" s="21" t="s">
        <v>106</v>
      </c>
      <c r="B65" s="22" t="s">
        <v>107</v>
      </c>
      <c r="C65" s="23">
        <f>C66+C67+C68+C69+C70+C71+C72</f>
        <v>204968400</v>
      </c>
      <c r="D65" s="23">
        <v>197517870.94999999</v>
      </c>
      <c r="E65" s="20">
        <f t="shared" si="2"/>
        <v>96.365035268851202</v>
      </c>
    </row>
    <row r="66" spans="1:5" ht="34.5" x14ac:dyDescent="0.25">
      <c r="A66" s="17" t="s">
        <v>108</v>
      </c>
      <c r="B66" s="18" t="s">
        <v>109</v>
      </c>
      <c r="C66" s="19">
        <v>23841800</v>
      </c>
      <c r="D66" s="19">
        <v>23841800</v>
      </c>
      <c r="E66" s="20">
        <f t="shared" si="2"/>
        <v>100</v>
      </c>
    </row>
    <row r="67" spans="1:5" ht="34.5" x14ac:dyDescent="0.25">
      <c r="A67" s="17" t="s">
        <v>110</v>
      </c>
      <c r="B67" s="18" t="s">
        <v>111</v>
      </c>
      <c r="C67" s="19">
        <v>5770293.6399999997</v>
      </c>
      <c r="D67" s="19">
        <v>5770293.6399999997</v>
      </c>
      <c r="E67" s="20">
        <f t="shared" si="2"/>
        <v>100</v>
      </c>
    </row>
    <row r="68" spans="1:5" ht="23.25" x14ac:dyDescent="0.25">
      <c r="A68" s="17" t="s">
        <v>112</v>
      </c>
      <c r="B68" s="18" t="s">
        <v>113</v>
      </c>
      <c r="C68" s="19">
        <v>64830480.740000002</v>
      </c>
      <c r="D68" s="19">
        <v>62865570.840000004</v>
      </c>
      <c r="E68" s="20">
        <f t="shared" si="2"/>
        <v>96.969157289022448</v>
      </c>
    </row>
    <row r="69" spans="1:5" ht="23.25" x14ac:dyDescent="0.25">
      <c r="A69" s="17" t="s">
        <v>114</v>
      </c>
      <c r="B69" s="18" t="s">
        <v>115</v>
      </c>
      <c r="C69" s="19">
        <v>26519297.68</v>
      </c>
      <c r="D69" s="19">
        <v>26519297.68</v>
      </c>
      <c r="E69" s="20">
        <f t="shared" si="2"/>
        <v>100</v>
      </c>
    </row>
    <row r="70" spans="1:5" ht="23.25" x14ac:dyDescent="0.25">
      <c r="A70" s="17" t="s">
        <v>116</v>
      </c>
      <c r="B70" s="18" t="s">
        <v>117</v>
      </c>
      <c r="C70" s="19">
        <v>6960350.6399999997</v>
      </c>
      <c r="D70" s="19">
        <v>6960350.6399999997</v>
      </c>
      <c r="E70" s="20">
        <f t="shared" si="2"/>
        <v>100</v>
      </c>
    </row>
    <row r="71" spans="1:5" ht="34.5" x14ac:dyDescent="0.25">
      <c r="A71" s="17" t="s">
        <v>118</v>
      </c>
      <c r="B71" s="18" t="s">
        <v>119</v>
      </c>
      <c r="C71" s="19">
        <v>1098000</v>
      </c>
      <c r="D71" s="19">
        <v>498000</v>
      </c>
      <c r="E71" s="20">
        <f t="shared" si="2"/>
        <v>45.355191256830601</v>
      </c>
    </row>
    <row r="72" spans="1:5" x14ac:dyDescent="0.25">
      <c r="A72" s="17" t="s">
        <v>120</v>
      </c>
      <c r="B72" s="18" t="s">
        <v>121</v>
      </c>
      <c r="C72" s="19">
        <v>75948177.299999997</v>
      </c>
      <c r="D72" s="19">
        <v>71062558.150000006</v>
      </c>
      <c r="E72" s="20">
        <f t="shared" si="2"/>
        <v>93.56716734530508</v>
      </c>
    </row>
    <row r="73" spans="1:5" ht="23.25" x14ac:dyDescent="0.25">
      <c r="A73" s="17" t="s">
        <v>122</v>
      </c>
      <c r="B73" s="18" t="s">
        <v>123</v>
      </c>
      <c r="C73" s="19">
        <f>C74+C75+C76+C77+C78+C79+C80+C81</f>
        <v>324136049.70999998</v>
      </c>
      <c r="D73" s="19">
        <f>D74+D75+D76+D77+D78+D79+D80+D81</f>
        <v>319764839.89999998</v>
      </c>
      <c r="E73" s="20">
        <f t="shared" si="2"/>
        <v>98.651427444151651</v>
      </c>
    </row>
    <row r="74" spans="1:5" ht="23.25" x14ac:dyDescent="0.25">
      <c r="A74" s="17" t="s">
        <v>124</v>
      </c>
      <c r="B74" s="18" t="s">
        <v>125</v>
      </c>
      <c r="C74" s="19">
        <v>302575957.70999998</v>
      </c>
      <c r="D74" s="19">
        <v>301694532.07999998</v>
      </c>
      <c r="E74" s="20">
        <f t="shared" si="2"/>
        <v>99.708692773652302</v>
      </c>
    </row>
    <row r="75" spans="1:5" ht="57" x14ac:dyDescent="0.25">
      <c r="A75" s="17" t="s">
        <v>126</v>
      </c>
      <c r="B75" s="18" t="s">
        <v>127</v>
      </c>
      <c r="C75" s="19">
        <v>2133120</v>
      </c>
      <c r="D75" s="19">
        <v>2133120</v>
      </c>
      <c r="E75" s="20">
        <f t="shared" si="2"/>
        <v>100</v>
      </c>
    </row>
    <row r="76" spans="1:5" ht="45.75" x14ac:dyDescent="0.25">
      <c r="A76" s="17" t="s">
        <v>128</v>
      </c>
      <c r="B76" s="18" t="s">
        <v>129</v>
      </c>
      <c r="C76" s="19">
        <v>431170</v>
      </c>
      <c r="D76" s="19">
        <v>431169.99</v>
      </c>
      <c r="E76" s="20">
        <f t="shared" si="2"/>
        <v>99.99999768072918</v>
      </c>
    </row>
    <row r="77" spans="1:5" ht="45.75" x14ac:dyDescent="0.25">
      <c r="A77" s="17" t="s">
        <v>130</v>
      </c>
      <c r="B77" s="18" t="s">
        <v>131</v>
      </c>
      <c r="C77" s="19">
        <v>4723</v>
      </c>
      <c r="D77" s="19">
        <v>4723</v>
      </c>
      <c r="E77" s="20">
        <f t="shared" si="2"/>
        <v>100</v>
      </c>
    </row>
    <row r="78" spans="1:5" ht="57" x14ac:dyDescent="0.25">
      <c r="A78" s="17" t="s">
        <v>132</v>
      </c>
      <c r="B78" s="18" t="s">
        <v>133</v>
      </c>
      <c r="C78" s="19">
        <v>14796800</v>
      </c>
      <c r="D78" s="19">
        <v>11307015.83</v>
      </c>
      <c r="E78" s="20">
        <f t="shared" si="2"/>
        <v>76.415277830341694</v>
      </c>
    </row>
    <row r="79" spans="1:5" ht="23.25" x14ac:dyDescent="0.25">
      <c r="A79" s="17" t="s">
        <v>134</v>
      </c>
      <c r="B79" s="18" t="s">
        <v>135</v>
      </c>
      <c r="C79" s="19">
        <v>1490622</v>
      </c>
      <c r="D79" s="19">
        <v>1490622</v>
      </c>
      <c r="E79" s="20">
        <f t="shared" si="2"/>
        <v>100</v>
      </c>
    </row>
    <row r="80" spans="1:5" ht="23.25" x14ac:dyDescent="0.25">
      <c r="A80" s="17" t="s">
        <v>136</v>
      </c>
      <c r="B80" s="18" t="s">
        <v>137</v>
      </c>
      <c r="C80" s="19">
        <v>2340748</v>
      </c>
      <c r="D80" s="19">
        <v>2340748</v>
      </c>
      <c r="E80" s="20">
        <f t="shared" si="2"/>
        <v>100</v>
      </c>
    </row>
    <row r="81" spans="1:5" x14ac:dyDescent="0.25">
      <c r="A81" s="17" t="s">
        <v>138</v>
      </c>
      <c r="B81" s="18" t="s">
        <v>139</v>
      </c>
      <c r="C81" s="19">
        <v>362909</v>
      </c>
      <c r="D81" s="19">
        <v>362909</v>
      </c>
      <c r="E81" s="20">
        <f t="shared" si="2"/>
        <v>100</v>
      </c>
    </row>
    <row r="82" spans="1:5" x14ac:dyDescent="0.25">
      <c r="A82" s="17" t="s">
        <v>140</v>
      </c>
      <c r="B82" s="18" t="s">
        <v>141</v>
      </c>
      <c r="C82" s="19">
        <f>C83+C84+C85</f>
        <v>19452864.059999999</v>
      </c>
      <c r="D82" s="19">
        <f>D83+D84+D85</f>
        <v>16827565.73</v>
      </c>
      <c r="E82" s="20">
        <f t="shared" si="2"/>
        <v>86.504309484184006</v>
      </c>
    </row>
    <row r="83" spans="1:5" ht="57" x14ac:dyDescent="0.25">
      <c r="A83" s="17" t="s">
        <v>142</v>
      </c>
      <c r="B83" s="18" t="s">
        <v>143</v>
      </c>
      <c r="C83" s="19">
        <v>356993</v>
      </c>
      <c r="D83" s="19">
        <v>356993</v>
      </c>
      <c r="E83" s="20">
        <f t="shared" si="2"/>
        <v>100</v>
      </c>
    </row>
    <row r="84" spans="1:5" ht="90" customHeight="1" x14ac:dyDescent="0.25">
      <c r="A84" s="17" t="s">
        <v>144</v>
      </c>
      <c r="B84" s="18" t="s">
        <v>145</v>
      </c>
      <c r="C84" s="19">
        <v>16848000</v>
      </c>
      <c r="D84" s="19">
        <v>14222832</v>
      </c>
      <c r="E84" s="20">
        <f t="shared" si="2"/>
        <v>84.418518518518511</v>
      </c>
    </row>
    <row r="85" spans="1:5" ht="27.75" customHeight="1" x14ac:dyDescent="0.25">
      <c r="A85" s="17" t="s">
        <v>146</v>
      </c>
      <c r="B85" s="18" t="s">
        <v>147</v>
      </c>
      <c r="C85" s="19">
        <v>2247871.06</v>
      </c>
      <c r="D85" s="19">
        <v>2247740.73</v>
      </c>
      <c r="E85" s="20">
        <f t="shared" si="2"/>
        <v>99.994202069579558</v>
      </c>
    </row>
    <row r="86" spans="1:5" ht="43.5" customHeight="1" x14ac:dyDescent="0.25">
      <c r="A86" s="17" t="s">
        <v>148</v>
      </c>
      <c r="B86" s="18" t="s">
        <v>149</v>
      </c>
      <c r="C86" s="19">
        <f>C87</f>
        <v>0</v>
      </c>
      <c r="D86" s="19">
        <f>D87</f>
        <v>-7750847.4100000001</v>
      </c>
      <c r="E86" s="20">
        <v>0</v>
      </c>
    </row>
    <row r="87" spans="1:5" ht="37.5" customHeight="1" x14ac:dyDescent="0.25">
      <c r="A87" s="17" t="s">
        <v>150</v>
      </c>
      <c r="B87" s="25" t="s">
        <v>151</v>
      </c>
      <c r="C87" s="26">
        <v>0</v>
      </c>
      <c r="D87" s="26">
        <v>-7750847.4100000001</v>
      </c>
      <c r="E87" s="20">
        <v>0</v>
      </c>
    </row>
    <row r="88" spans="1:5" ht="21.75" customHeight="1" x14ac:dyDescent="0.25">
      <c r="A88" s="27" t="s">
        <v>153</v>
      </c>
      <c r="B88" s="28" t="s">
        <v>7</v>
      </c>
      <c r="C88" s="29">
        <f>C16+C60</f>
        <v>1012296573.4099998</v>
      </c>
      <c r="D88" s="29">
        <f>D16+D60</f>
        <v>1173815278.21</v>
      </c>
      <c r="E88" s="30">
        <f t="shared" si="2"/>
        <v>115.95567040752807</v>
      </c>
    </row>
    <row r="89" spans="1:5" ht="12.95" customHeight="1" x14ac:dyDescent="0.25">
      <c r="A89" s="31"/>
      <c r="B89" s="32"/>
      <c r="C89" s="32"/>
      <c r="D89" s="32"/>
      <c r="E89" s="32"/>
    </row>
    <row r="90" spans="1:5" ht="12.95" customHeight="1" x14ac:dyDescent="0.25">
      <c r="A90" s="31"/>
      <c r="B90" s="31"/>
      <c r="C90" s="33"/>
      <c r="D90" s="33"/>
      <c r="E90" s="34"/>
    </row>
  </sheetData>
  <mergeCells count="8">
    <mergeCell ref="B8:C8"/>
    <mergeCell ref="A9:E9"/>
    <mergeCell ref="A12:D12"/>
    <mergeCell ref="D13:D14"/>
    <mergeCell ref="C13:C14"/>
    <mergeCell ref="A13:A14"/>
    <mergeCell ref="B13:B14"/>
    <mergeCell ref="E13:E14"/>
  </mergeCells>
  <pageMargins left="0.78740157480314965" right="0.39370078740157483" top="0.59055118110236227" bottom="0.39370078740157483" header="0" footer="0"/>
  <pageSetup paperSize="9" scale="79" fitToWidth="2" fitToHeight="0" orientation="portrait" r:id="rId1"/>
  <headerFooter>
    <oddFooter>Страница &amp;P&amp;RПриложение 1 за 2023 год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80C89DC-AA29-433D-B18D-3A8B133EFE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104</cp:lastModifiedBy>
  <cp:lastPrinted>2024-04-11T05:42:46Z</cp:lastPrinted>
  <dcterms:created xsi:type="dcterms:W3CDTF">2024-01-25T04:22:13Z</dcterms:created>
  <dcterms:modified xsi:type="dcterms:W3CDTF">2024-04-11T05:42:51Z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950_Орг=20024_Ф=0503317M_Период=декабрь 2023 года.xlsx</vt:lpwstr>
  </property>
  <property fmtid="{D5CDD505-2E9C-101B-9397-08002B2CF9AE}" pid="3" name="Название отчета">
    <vt:lpwstr>950_Орг=20024_Ф=0503317M_Период=декабрь 2023 года.xlsx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rn20024_2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